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tmann\Work EPFL\02_SOMIRO\#04_Manuscript\Data Repository\01 Locomotion Module characterization data\Fig-S5-B\"/>
    </mc:Choice>
  </mc:AlternateContent>
  <xr:revisionPtr revIDLastSave="0" documentId="13_ncr:1_{35114516-1B14-4FC1-9FA2-800D9D49C1F3}" xr6:coauthVersionLast="47" xr6:coauthVersionMax="47" xr10:uidLastSave="{00000000-0000-0000-0000-000000000000}"/>
  <bookViews>
    <workbookView xWindow="-103" yWindow="-103" windowWidth="24892" windowHeight="14914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E44" i="1"/>
  <c r="E45" i="1"/>
  <c r="E43" i="1"/>
  <c r="B10" i="1"/>
  <c r="C8" i="1"/>
  <c r="E40" i="1"/>
  <c r="D40" i="1"/>
  <c r="E39" i="1"/>
  <c r="D39" i="1"/>
  <c r="E38" i="1"/>
  <c r="D38" i="1"/>
  <c r="E30" i="1"/>
  <c r="E31" i="1"/>
  <c r="E32" i="1"/>
  <c r="E33" i="1"/>
  <c r="E34" i="1"/>
  <c r="E29" i="1"/>
  <c r="D30" i="1"/>
  <c r="D31" i="1"/>
  <c r="D32" i="1"/>
  <c r="D33" i="1"/>
  <c r="D34" i="1"/>
  <c r="D29" i="1"/>
  <c r="C24" i="1"/>
  <c r="B24" i="1"/>
  <c r="B27" i="1" s="1"/>
  <c r="B8" i="1"/>
  <c r="B5" i="1"/>
  <c r="B4" i="1"/>
  <c r="B3" i="1"/>
  <c r="B2" i="1"/>
</calcChain>
</file>

<file path=xl/sharedStrings.xml><?xml version="1.0" encoding="utf-8"?>
<sst xmlns="http://schemas.openxmlformats.org/spreadsheetml/2006/main" count="20" uniqueCount="18">
  <si>
    <t>Measurement</t>
  </si>
  <si>
    <t>Frequency</t>
  </si>
  <si>
    <t>L</t>
  </si>
  <si>
    <t>a</t>
  </si>
  <si>
    <t>Calibration</t>
  </si>
  <si>
    <t>Weight</t>
  </si>
  <si>
    <t>d0</t>
  </si>
  <si>
    <t>d1</t>
  </si>
  <si>
    <t>(mg)</t>
  </si>
  <si>
    <t>d1-d0 (µm)</t>
  </si>
  <si>
    <t>Plastic mutter</t>
  </si>
  <si>
    <t>Metall klein</t>
  </si>
  <si>
    <t>Metall gross</t>
  </si>
  <si>
    <t>(µN)</t>
  </si>
  <si>
    <t>Koefficient</t>
  </si>
  <si>
    <t>(mN/mm)</t>
  </si>
  <si>
    <t>AVG</t>
  </si>
  <si>
    <t>Frequency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</si>
</sst>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Sheet1!$D$30:$D$32</c:f>
              <c:numCache>
                <c:formatCode>General</c:formatCode>
                <c:ptCount val="3"/>
                <c:pt idx="0">
                  <c:v>-137</c:v>
                </c:pt>
                <c:pt idx="1">
                  <c:v>-230</c:v>
                </c:pt>
                <c:pt idx="2">
                  <c:v>-330</c:v>
                </c:pt>
              </c:numCache>
            </c:numRef>
          </c:xVal>
          <c:yVal>
            <c:numRef>
              <c:f>Sheet1!$E$30:$E$32</c:f>
              <c:numCache>
                <c:formatCode>General</c:formatCode>
                <c:ptCount val="3"/>
                <c:pt idx="0">
                  <c:v>1129.3</c:v>
                </c:pt>
                <c:pt idx="1">
                  <c:v>2258.6</c:v>
                </c:pt>
                <c:pt idx="2">
                  <c:v>3387.9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72-4101-87B8-654663BE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768255"/>
        <c:axId val="414768671"/>
      </c:scatterChart>
      <c:valAx>
        <c:axId val="414768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768671"/>
        <c:crosses val="autoZero"/>
        <c:crossBetween val="midCat"/>
      </c:valAx>
      <c:valAx>
        <c:axId val="41476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768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Sheet1!$D$38:$D$40</c:f>
              <c:numCache>
                <c:formatCode>General</c:formatCode>
                <c:ptCount val="3"/>
                <c:pt idx="0">
                  <c:v>-123</c:v>
                </c:pt>
                <c:pt idx="1">
                  <c:v>-225</c:v>
                </c:pt>
                <c:pt idx="2">
                  <c:v>-316</c:v>
                </c:pt>
              </c:numCache>
            </c:numRef>
          </c:xVal>
          <c:yVal>
            <c:numRef>
              <c:f>Sheet1!$E$38:$E$40</c:f>
              <c:numCache>
                <c:formatCode>General</c:formatCode>
                <c:ptCount val="3"/>
                <c:pt idx="0">
                  <c:v>1129.3</c:v>
                </c:pt>
                <c:pt idx="1">
                  <c:v>2258.6</c:v>
                </c:pt>
                <c:pt idx="2">
                  <c:v>3387.9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DE-4DA3-88A1-50E509427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768255"/>
        <c:axId val="414768671"/>
      </c:scatterChart>
      <c:valAx>
        <c:axId val="414768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768671"/>
        <c:crosses val="autoZero"/>
        <c:crossBetween val="midCat"/>
      </c:valAx>
      <c:valAx>
        <c:axId val="41476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768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18</xdr:row>
      <xdr:rowOff>76200</xdr:rowOff>
    </xdr:from>
    <xdr:to>
      <xdr:col>18</xdr:col>
      <xdr:colOff>9525</xdr:colOff>
      <xdr:row>32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476AB9-7D53-4ED7-A0F8-F73EF27FC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38</xdr:row>
      <xdr:rowOff>0</xdr:rowOff>
    </xdr:from>
    <xdr:to>
      <xdr:col>18</xdr:col>
      <xdr:colOff>304800</xdr:colOff>
      <xdr:row>52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6CC4D1-8089-41F8-99DE-235CAE8EB1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workbookViewId="0">
      <selection sqref="A1:B7"/>
    </sheetView>
  </sheetViews>
  <sheetFormatPr defaultRowHeight="14.6" x14ac:dyDescent="0.4"/>
  <sheetData>
    <row r="1" spans="1:5" x14ac:dyDescent="0.4">
      <c r="A1" t="s">
        <v>0</v>
      </c>
      <c r="B1" t="s">
        <v>1</v>
      </c>
      <c r="D1" t="s">
        <v>2</v>
      </c>
      <c r="E1">
        <v>46.06</v>
      </c>
    </row>
    <row r="2" spans="1:5" x14ac:dyDescent="0.4">
      <c r="A2">
        <v>1</v>
      </c>
      <c r="B2">
        <f>20/0.1799</f>
        <v>111.17287381878822</v>
      </c>
      <c r="C2">
        <v>106.8</v>
      </c>
      <c r="D2" t="s">
        <v>3</v>
      </c>
      <c r="E2">
        <v>30.12</v>
      </c>
    </row>
    <row r="3" spans="1:5" x14ac:dyDescent="0.4">
      <c r="A3">
        <v>2</v>
      </c>
      <c r="B3">
        <f>20/0.1817</f>
        <v>110.0715465052284</v>
      </c>
      <c r="C3">
        <v>105.33</v>
      </c>
    </row>
    <row r="4" spans="1:5" x14ac:dyDescent="0.4">
      <c r="A4">
        <v>3</v>
      </c>
      <c r="B4">
        <f>18/0.1559</f>
        <v>115.45862732520845</v>
      </c>
      <c r="C4">
        <v>114.55</v>
      </c>
    </row>
    <row r="5" spans="1:5" x14ac:dyDescent="0.4">
      <c r="A5">
        <v>4</v>
      </c>
      <c r="B5">
        <f>30/0.2635</f>
        <v>113.85199240986717</v>
      </c>
      <c r="C5">
        <v>116.47</v>
      </c>
    </row>
    <row r="6" spans="1:5" x14ac:dyDescent="0.4">
      <c r="A6">
        <v>5</v>
      </c>
      <c r="B6">
        <v>117.47</v>
      </c>
      <c r="C6">
        <v>108.48</v>
      </c>
    </row>
    <row r="7" spans="1:5" x14ac:dyDescent="0.4">
      <c r="A7">
        <v>6</v>
      </c>
      <c r="B7">
        <v>115.93</v>
      </c>
      <c r="C7">
        <v>116.77</v>
      </c>
    </row>
    <row r="8" spans="1:5" x14ac:dyDescent="0.4">
      <c r="B8">
        <f>AVERAGE(B2:B7)</f>
        <v>113.99250667651536</v>
      </c>
      <c r="C8">
        <f>AVERAGE(C2:C7)</f>
        <v>111.39999999999999</v>
      </c>
    </row>
    <row r="10" spans="1:5" x14ac:dyDescent="0.4">
      <c r="B10">
        <f>AVERAGE(B2:C7)</f>
        <v>112.69625333825769</v>
      </c>
    </row>
    <row r="19" spans="1:9" x14ac:dyDescent="0.4">
      <c r="A19" t="s">
        <v>4</v>
      </c>
      <c r="G19" t="s">
        <v>10</v>
      </c>
      <c r="H19" t="s">
        <v>11</v>
      </c>
      <c r="I19" t="s">
        <v>12</v>
      </c>
    </row>
    <row r="20" spans="1:9" x14ac:dyDescent="0.4">
      <c r="A20" t="s">
        <v>5</v>
      </c>
      <c r="B20" t="s">
        <v>6</v>
      </c>
      <c r="C20" t="s">
        <v>7</v>
      </c>
      <c r="G20">
        <v>13.3</v>
      </c>
      <c r="H20">
        <v>115</v>
      </c>
      <c r="I20">
        <v>413</v>
      </c>
    </row>
    <row r="21" spans="1:9" x14ac:dyDescent="0.4">
      <c r="B21">
        <v>2357</v>
      </c>
      <c r="C21">
        <v>2235</v>
      </c>
    </row>
    <row r="22" spans="1:9" x14ac:dyDescent="0.4">
      <c r="B22">
        <v>2361</v>
      </c>
      <c r="C22">
        <v>2240</v>
      </c>
    </row>
    <row r="23" spans="1:9" x14ac:dyDescent="0.4">
      <c r="B23">
        <v>2363</v>
      </c>
      <c r="C23">
        <v>2226</v>
      </c>
    </row>
    <row r="24" spans="1:9" x14ac:dyDescent="0.4">
      <c r="B24">
        <f>AVERAGE(B21:B23)</f>
        <v>2360.3333333333335</v>
      </c>
      <c r="C24">
        <f>AVERAGE(C21:C23)</f>
        <v>2233.6666666666665</v>
      </c>
    </row>
    <row r="26" spans="1:9" x14ac:dyDescent="0.4">
      <c r="A26" t="s">
        <v>8</v>
      </c>
      <c r="B26" t="s">
        <v>9</v>
      </c>
    </row>
    <row r="27" spans="1:9" x14ac:dyDescent="0.4">
      <c r="A27">
        <v>124.2</v>
      </c>
      <c r="B27">
        <f>B24-C24</f>
        <v>126.66666666666697</v>
      </c>
      <c r="E27">
        <v>9.82</v>
      </c>
    </row>
    <row r="28" spans="1:9" x14ac:dyDescent="0.4">
      <c r="E28" t="s">
        <v>13</v>
      </c>
    </row>
    <row r="29" spans="1:9" x14ac:dyDescent="0.4">
      <c r="A29">
        <v>13.3</v>
      </c>
      <c r="B29">
        <v>2400</v>
      </c>
      <c r="C29">
        <v>2370</v>
      </c>
      <c r="D29">
        <f>C29-B29</f>
        <v>-30</v>
      </c>
      <c r="E29">
        <f>A29*$E$27</f>
        <v>130.60600000000002</v>
      </c>
      <c r="G29">
        <v>2370</v>
      </c>
    </row>
    <row r="30" spans="1:9" x14ac:dyDescent="0.4">
      <c r="A30">
        <v>115</v>
      </c>
      <c r="B30">
        <v>2380</v>
      </c>
      <c r="C30">
        <v>2243</v>
      </c>
      <c r="D30">
        <f t="shared" ref="D30:D34" si="0">C30-B30</f>
        <v>-137</v>
      </c>
      <c r="E30">
        <f t="shared" ref="E30:E34" si="1">A30*$E$27</f>
        <v>1129.3</v>
      </c>
    </row>
    <row r="31" spans="1:9" x14ac:dyDescent="0.4">
      <c r="A31">
        <v>230</v>
      </c>
      <c r="B31">
        <v>2380</v>
      </c>
      <c r="C31">
        <v>2150</v>
      </c>
      <c r="D31">
        <f t="shared" si="0"/>
        <v>-230</v>
      </c>
      <c r="E31">
        <f t="shared" si="1"/>
        <v>2258.6</v>
      </c>
      <c r="G31" t="s">
        <v>14</v>
      </c>
      <c r="H31">
        <v>11.696999999999999</v>
      </c>
      <c r="I31" t="s">
        <v>15</v>
      </c>
    </row>
    <row r="32" spans="1:9" x14ac:dyDescent="0.4">
      <c r="A32">
        <v>345</v>
      </c>
      <c r="B32">
        <v>2380</v>
      </c>
      <c r="C32">
        <v>2050</v>
      </c>
      <c r="D32">
        <f t="shared" si="0"/>
        <v>-330</v>
      </c>
      <c r="E32">
        <f t="shared" si="1"/>
        <v>3387.9</v>
      </c>
    </row>
    <row r="33" spans="1:5" x14ac:dyDescent="0.4">
      <c r="A33">
        <v>413</v>
      </c>
      <c r="B33">
        <v>2353</v>
      </c>
      <c r="C33">
        <v>2004</v>
      </c>
      <c r="D33">
        <f t="shared" si="0"/>
        <v>-349</v>
      </c>
      <c r="E33">
        <f t="shared" si="1"/>
        <v>4055.6600000000003</v>
      </c>
    </row>
    <row r="34" spans="1:5" x14ac:dyDescent="0.4">
      <c r="A34">
        <v>528</v>
      </c>
      <c r="B34">
        <v>2357</v>
      </c>
      <c r="C34">
        <v>1914</v>
      </c>
      <c r="D34">
        <f t="shared" si="0"/>
        <v>-443</v>
      </c>
      <c r="E34">
        <f t="shared" si="1"/>
        <v>5184.96</v>
      </c>
    </row>
    <row r="38" spans="1:5" x14ac:dyDescent="0.4">
      <c r="A38">
        <v>115</v>
      </c>
      <c r="B38">
        <v>2317</v>
      </c>
      <c r="C38">
        <v>2194</v>
      </c>
      <c r="D38">
        <f t="shared" ref="D38:D40" si="2">C38-B38</f>
        <v>-123</v>
      </c>
      <c r="E38">
        <f t="shared" ref="E38:E40" si="3">A38*$E$27</f>
        <v>1129.3</v>
      </c>
    </row>
    <row r="39" spans="1:5" x14ac:dyDescent="0.4">
      <c r="A39">
        <v>230</v>
      </c>
      <c r="B39">
        <v>2317</v>
      </c>
      <c r="C39">
        <v>2092</v>
      </c>
      <c r="D39">
        <f t="shared" si="2"/>
        <v>-225</v>
      </c>
      <c r="E39">
        <f t="shared" si="3"/>
        <v>2258.6</v>
      </c>
    </row>
    <row r="40" spans="1:5" x14ac:dyDescent="0.4">
      <c r="A40">
        <v>345</v>
      </c>
      <c r="B40">
        <v>2317</v>
      </c>
      <c r="C40">
        <v>2001</v>
      </c>
      <c r="D40">
        <f t="shared" si="2"/>
        <v>-316</v>
      </c>
      <c r="E40">
        <f t="shared" si="3"/>
        <v>3387.9</v>
      </c>
    </row>
    <row r="43" spans="1:5" x14ac:dyDescent="0.4">
      <c r="D43">
        <v>115</v>
      </c>
      <c r="E43">
        <f>E38</f>
        <v>1129.3</v>
      </c>
    </row>
    <row r="44" spans="1:5" x14ac:dyDescent="0.4">
      <c r="D44">
        <v>230</v>
      </c>
      <c r="E44">
        <f t="shared" ref="E44:E45" si="4">E39</f>
        <v>2258.6</v>
      </c>
    </row>
    <row r="45" spans="1:5" x14ac:dyDescent="0.4">
      <c r="D45">
        <v>345</v>
      </c>
      <c r="E45">
        <f t="shared" si="4"/>
        <v>3387.9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05E5A-D66F-4AD8-9DE6-47D766DD6325}">
  <dimension ref="A1:B14"/>
  <sheetViews>
    <sheetView tabSelected="1" workbookViewId="0">
      <selection activeCell="I16" sqref="I16"/>
    </sheetView>
  </sheetViews>
  <sheetFormatPr defaultRowHeight="14.6" x14ac:dyDescent="0.4"/>
  <cols>
    <col min="2" max="2" width="21.53515625" customWidth="1"/>
  </cols>
  <sheetData>
    <row r="1" spans="1:2" x14ac:dyDescent="0.4">
      <c r="A1" t="s">
        <v>4</v>
      </c>
    </row>
    <row r="3" spans="1:2" x14ac:dyDescent="0.4">
      <c r="A3" t="s">
        <v>0</v>
      </c>
      <c r="B3" t="s">
        <v>17</v>
      </c>
    </row>
    <row r="4" spans="1:2" x14ac:dyDescent="0.4">
      <c r="A4">
        <v>1</v>
      </c>
      <c r="B4">
        <v>54.55</v>
      </c>
    </row>
    <row r="5" spans="1:2" x14ac:dyDescent="0.4">
      <c r="A5">
        <v>2</v>
      </c>
      <c r="B5">
        <v>56.77</v>
      </c>
    </row>
    <row r="6" spans="1:2" x14ac:dyDescent="0.4">
      <c r="A6">
        <v>3</v>
      </c>
      <c r="B6">
        <v>56.45</v>
      </c>
    </row>
    <row r="7" spans="1:2" x14ac:dyDescent="0.4">
      <c r="A7">
        <v>4</v>
      </c>
      <c r="B7">
        <v>54.76</v>
      </c>
    </row>
    <row r="8" spans="1:2" x14ac:dyDescent="0.4">
      <c r="A8">
        <v>5</v>
      </c>
      <c r="B8">
        <v>56.63</v>
      </c>
    </row>
    <row r="9" spans="1:2" x14ac:dyDescent="0.4">
      <c r="A9">
        <v>6</v>
      </c>
      <c r="B9">
        <v>56.09</v>
      </c>
    </row>
    <row r="10" spans="1:2" x14ac:dyDescent="0.4">
      <c r="A10">
        <v>7</v>
      </c>
      <c r="B10">
        <v>55.82</v>
      </c>
    </row>
    <row r="11" spans="1:2" x14ac:dyDescent="0.4">
      <c r="A11">
        <v>8</v>
      </c>
      <c r="B11">
        <v>54.43</v>
      </c>
    </row>
    <row r="12" spans="1:2" x14ac:dyDescent="0.4">
      <c r="A12">
        <v>9</v>
      </c>
      <c r="B12">
        <v>55.83</v>
      </c>
    </row>
    <row r="13" spans="1:2" x14ac:dyDescent="0.4">
      <c r="A13">
        <v>10</v>
      </c>
      <c r="B13">
        <v>54.43</v>
      </c>
    </row>
    <row r="14" spans="1:2" x14ac:dyDescent="0.4">
      <c r="A14" s="1" t="s">
        <v>16</v>
      </c>
      <c r="B14" s="1">
        <f>AVERAGE(B4:B13)</f>
        <v>55.576000000000001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EPFL - Ecole Polytechnique Federale de Lausanne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 Florian</dc:creator>
  <cp:lastModifiedBy>Florian Hartmann</cp:lastModifiedBy>
  <dcterms:created xsi:type="dcterms:W3CDTF">2023-03-08T12:31:07Z</dcterms:created>
  <dcterms:modified xsi:type="dcterms:W3CDTF">2024-09-15T12:08:45Z</dcterms:modified>
</cp:coreProperties>
</file>